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<sst xmlns="http://schemas.openxmlformats.org/spreadsheetml/2006/main" count="280" uniqueCount="212">
  <si>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</si>
  <si>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</si>
  <si>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</si>
  <si>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</si>
  <si>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</si>
  <si>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</si>
  <si>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</si>
  <si>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</si>
  <si>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</si>
  <si>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</si>
  <si>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</si>
  <si>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</si>
  <si>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</si>
  <si>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</si>
  <si>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</si>
  <si>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</si>
  <si>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</si>
  <si>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</si>
  <si>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</si>
  <si>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</si>
  <si>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</si>
  <si>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</si>
  <si>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</si>
  <si>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</si>
  <si>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</si>
  <si>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</si>
  <si>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</si>
  <si>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</si>
  <si>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</si>
  <si>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</si>
  <si>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</si>
  <si>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</si>
  <si>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</si>
  <si>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</si>
  <si>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</si>
  <si>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</si>
  <si>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</si>
  <si>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</si>
  <si>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</si>
  <si>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</si>
  <si>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</si>
  <si>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</si>
  <si>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</si>
  <si>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</si>
  <si>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</si>
  <si>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</si>
  <si>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</si>
  <si>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</si>
  <si>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</si>
  <si>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</si>
  <si>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</si>
  <si>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</si>
  <si>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</si>
  <si>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</si>
  <si>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</si>
  <si>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</si>
  <si>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</si>
  <si>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</si>
  <si>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</si>
  <si>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</si>
  <si>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</si>
  <si>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</si>
  <si>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</si>
  <si>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</si>
  <si>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</si>
  <si>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</si>
  <si>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</si>
  <si>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</si>
  <si>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</si>
  <si>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</si>
  <si>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</si>
  <si>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</si>
  <si>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</si>
  <si>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</si>
  <si>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</si>
  <si>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</si>
  <si>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</si>
  <si>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</si>
  <si>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</si>
  <si>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</si>
  <si>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</si>
  <si>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</si>
  <si>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</si>
  <si>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</si>
  <si>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</si>
  <si>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</si>
  <si>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</si>
  <si>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</si>
  <si>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</si>
  <si>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</si>
  <si>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</si>
  <si>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</si>
  <si>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</si>
  <si>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</si>
  <si>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</si>
  <si>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</si>
  <si>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</si>
  <si>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</si>
  <si>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</si>
  <si>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</si>
  <si>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</si>
  <si>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</si>
  <si>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</si>
  <si>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</si>
  <si>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</si>
  <si>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</si>
  <si>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</si>
  <si>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</si>
  <si>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</si>
  <si>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</si>
  <si>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</si>
  <si>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</si>
  <si>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</si>
  <si>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</si>
  <si>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</si>
  <si>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</si>
  <si>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</si>
  <si>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</si>
  <si>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</si>
  <si>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</si>
  <si>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</si>
  <si>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</si>
  <si>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</si>
  <si>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</si>
  <si>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</si>
  <si>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</si>
  <si>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</si>
  <si>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</si>
  <si>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</si>
  <si>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</si>
  <si>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</si>
  <si>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</si>
  <si>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</si>
  <si>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</si>
  <si>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</si>
  <si>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</si>
  <si>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</si>
  <si>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</si>
  <si>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</si>
  <si>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</si>
  <si>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</si>
  <si>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</si>
  <si>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</si>
  <si>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</si>
  <si>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</si>
  <si>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</si>
  <si>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</si>
  <si>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</si>
  <si>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</si>
  <si>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</si>
  <si>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</si>
  <si>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</si>
  <si>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</si>
  <si>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</si>
  <si>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</si>
  <si>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</si>
  <si>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</si>
  <si>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</si>
  <si>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</si>
  <si>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</si>
  <si>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</si>
  <si>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</si>
  <si>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</si>
  <si>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</si>
  <si>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</si>
  <si>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</si>
  <si>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</si>
  <si>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</si>
  <si>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</si>
  <si>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</si>
  <si>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</si>
  <si>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</si>
  <si>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</si>
  <si>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</si>
  <si>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</si>
  <si>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</si>
  <si>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</si>
  <si>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</si>
  <si>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</si>
  <si>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</si>
  <si>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</si>
  <si>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</si>
  <si>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</si>
  <si>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</si>
  <si>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</si>
  <si>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</si>
  <si>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</si>
  <si>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</si>
  <si>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</si>
  <si>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</si>
  <si>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</si>
  <si>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</si>
  <si>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</si>
  <si>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</si>
  <si>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</si>
  <si>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</si>
  <si>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</si>
  <si>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</si>
  <si>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</si>
  <si>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</si>
  <si>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</si>
  <si>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</si>
  <si>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Рогатинський районний суд Івано-Франківської області</t>
  </si>
  <si>
    <t>77000.м. Рогатин.вул. Галицька 40</t>
  </si>
  <si>
    <t>Доручення судів України / іноземних судів</t>
  </si>
  <si>
    <t xml:space="preserve">Розглянуто справ судом присяжних </t>
  </si>
  <si>
    <t>О.О. Лошак</t>
  </si>
  <si>
    <t>О.І. Веркалець</t>
  </si>
  <si>
    <t>(03435)21443</t>
  </si>
  <si>
    <t>(03435)24607</t>
  </si>
  <si>
    <t>inbox@rt.if.court.gov.ua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</si>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</sst>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&amp;L41203FCC&amp;C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91</v>
      </c>
      <c r="F6" s="90">
        <v>50</v>
      </c>
      <c r="G6" s="90"/>
      <c r="H6" s="90">
        <v>47</v>
      </c>
      <c r="I6" s="90" t="s">
        <v>172</v>
      </c>
      <c r="J6" s="90">
        <v>44</v>
      </c>
      <c r="K6" s="91">
        <v>9</v>
      </c>
      <c r="L6" s="101">
        <f>E6-F6</f>
        <v>41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355</v>
      </c>
      <c r="F7" s="90">
        <v>351</v>
      </c>
      <c r="G7" s="90"/>
      <c r="H7" s="90">
        <v>351</v>
      </c>
      <c r="I7" s="90">
        <v>342</v>
      </c>
      <c r="J7" s="90">
        <v>4</v>
      </c>
      <c r="K7" s="91"/>
      <c r="L7" s="101">
        <f>E7-F7</f>
        <v>4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40</v>
      </c>
      <c r="F9" s="90">
        <v>36</v>
      </c>
      <c r="G9" s="90"/>
      <c r="H9" s="90">
        <v>37</v>
      </c>
      <c r="I9" s="90">
        <v>32</v>
      </c>
      <c r="J9" s="90">
        <v>3</v>
      </c>
      <c r="K9" s="91"/>
      <c r="L9" s="101">
        <f>E9-F9</f>
        <v>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486</v>
      </c>
      <c r="F15" s="104">
        <f>SUM(F6:F14)</f>
        <v>437</v>
      </c>
      <c r="G15" s="104">
        <f>SUM(G6:G14)</f>
        <v>0</v>
      </c>
      <c r="H15" s="104">
        <f>SUM(H6:H14)</f>
        <v>435</v>
      </c>
      <c r="I15" s="104">
        <f>SUM(I6:I14)</f>
        <v>374</v>
      </c>
      <c r="J15" s="104">
        <f>SUM(J6:J14)</f>
        <v>51</v>
      </c>
      <c r="K15" s="104">
        <f>SUM(K6:K14)</f>
        <v>9</v>
      </c>
      <c r="L15" s="101">
        <f>E15-F15</f>
        <v>49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15</v>
      </c>
      <c r="F16" s="92">
        <v>15</v>
      </c>
      <c r="G16" s="92"/>
      <c r="H16" s="92">
        <v>15</v>
      </c>
      <c r="I16" s="92">
        <v>13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17</v>
      </c>
      <c r="F17" s="92">
        <v>13</v>
      </c>
      <c r="G17" s="92"/>
      <c r="H17" s="92">
        <v>7</v>
      </c>
      <c r="I17" s="92">
        <v>7</v>
      </c>
      <c r="J17" s="92">
        <v>10</v>
      </c>
      <c r="K17" s="91"/>
      <c r="L17" s="101">
        <f>E17-F17</f>
        <v>4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19</v>
      </c>
      <c r="F24" s="91">
        <v>15</v>
      </c>
      <c r="G24" s="91"/>
      <c r="H24" s="91">
        <v>9</v>
      </c>
      <c r="I24" s="91">
        <v>7</v>
      </c>
      <c r="J24" s="91">
        <v>10</v>
      </c>
      <c r="K24" s="91"/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</v>
      </c>
      <c r="F25" s="91">
        <v>6</v>
      </c>
      <c r="G25" s="91"/>
      <c r="H25" s="91">
        <v>6</v>
      </c>
      <c r="I25" s="91">
        <v>4</v>
      </c>
      <c r="J25" s="91"/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284</v>
      </c>
      <c r="F27" s="91">
        <v>274</v>
      </c>
      <c r="G27" s="91"/>
      <c r="H27" s="91">
        <v>279</v>
      </c>
      <c r="I27" s="91">
        <v>263</v>
      </c>
      <c r="J27" s="91">
        <v>5</v>
      </c>
      <c r="K27" s="91"/>
      <c r="L27" s="101">
        <f>E27-F27</f>
        <v>10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357</v>
      </c>
      <c r="F28" s="91">
        <v>266</v>
      </c>
      <c r="G28" s="91"/>
      <c r="H28" s="91">
        <v>254</v>
      </c>
      <c r="I28" s="91">
        <v>226</v>
      </c>
      <c r="J28" s="91">
        <v>103</v>
      </c>
      <c r="K28" s="91"/>
      <c r="L28" s="101">
        <f>E28-F28</f>
        <v>91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49</v>
      </c>
      <c r="F29" s="91">
        <v>49</v>
      </c>
      <c r="G29" s="91"/>
      <c r="H29" s="91">
        <v>48</v>
      </c>
      <c r="I29" s="91">
        <v>48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54</v>
      </c>
      <c r="F30" s="91">
        <v>48</v>
      </c>
      <c r="G30" s="91"/>
      <c r="H30" s="91">
        <v>51</v>
      </c>
      <c r="I30" s="91">
        <v>48</v>
      </c>
      <c r="J30" s="91">
        <v>3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2</v>
      </c>
      <c r="G31" s="91"/>
      <c r="H31" s="91">
        <v>1</v>
      </c>
      <c r="I31" s="91">
        <v>1</v>
      </c>
      <c r="J31" s="91">
        <v>1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23</v>
      </c>
      <c r="F36" s="91">
        <v>23</v>
      </c>
      <c r="G36" s="91"/>
      <c r="H36" s="91">
        <v>23</v>
      </c>
      <c r="I36" s="91">
        <v>15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</v>
      </c>
      <c r="F38" s="91">
        <v>2</v>
      </c>
      <c r="G38" s="91"/>
      <c r="H38" s="91"/>
      <c r="I38" s="91"/>
      <c r="J38" s="91">
        <v>2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466</v>
      </c>
      <c r="F40" s="91">
        <v>368</v>
      </c>
      <c r="G40" s="91"/>
      <c r="H40" s="91">
        <v>351</v>
      </c>
      <c r="I40" s="91">
        <v>294</v>
      </c>
      <c r="J40" s="91">
        <v>115</v>
      </c>
      <c r="K40" s="91"/>
      <c r="L40" s="101">
        <f>E40-F40</f>
        <v>98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436</v>
      </c>
      <c r="F41" s="91">
        <v>415</v>
      </c>
      <c r="G41" s="91"/>
      <c r="H41" s="91">
        <v>358</v>
      </c>
      <c r="I41" s="91" t="s">
        <v>172</v>
      </c>
      <c r="J41" s="91">
        <v>78</v>
      </c>
      <c r="K41" s="91"/>
      <c r="L41" s="101">
        <f>E41-F41</f>
        <v>21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9</v>
      </c>
      <c r="F42" s="91">
        <v>9</v>
      </c>
      <c r="G42" s="91"/>
      <c r="H42" s="91">
        <v>8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3</v>
      </c>
      <c r="G43" s="91"/>
      <c r="H43" s="91">
        <v>3</v>
      </c>
      <c r="I43" s="91">
        <v>3</v>
      </c>
      <c r="J43" s="91">
        <v>1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440</v>
      </c>
      <c r="F45" s="91">
        <f aca="true" t="shared" si="0" ref="F45:K45">F41+F43+F44</f>
        <v>418</v>
      </c>
      <c r="G45" s="91">
        <f t="shared" si="0"/>
        <v>0</v>
      </c>
      <c r="H45" s="91">
        <f t="shared" si="0"/>
        <v>361</v>
      </c>
      <c r="I45" s="91">
        <f>I43+I44</f>
        <v>3</v>
      </c>
      <c r="J45" s="91">
        <f t="shared" si="0"/>
        <v>79</v>
      </c>
      <c r="K45" s="91">
        <f t="shared" si="0"/>
        <v>0</v>
      </c>
      <c r="L45" s="101">
        <f>E45-F45</f>
        <v>22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1411</v>
      </c>
      <c r="F46" s="91">
        <f aca="true" t="shared" si="1" ref="F46:K46">F15+F24+F40+F45</f>
        <v>1238</v>
      </c>
      <c r="G46" s="91">
        <f t="shared" si="1"/>
        <v>0</v>
      </c>
      <c r="H46" s="91">
        <f t="shared" si="1"/>
        <v>1156</v>
      </c>
      <c r="I46" s="91">
        <f t="shared" si="1"/>
        <v>678</v>
      </c>
      <c r="J46" s="91">
        <f t="shared" si="1"/>
        <v>255</v>
      </c>
      <c r="K46" s="91">
        <f t="shared" si="1"/>
        <v>9</v>
      </c>
      <c r="L46" s="101">
        <f>E46-F46</f>
        <v>173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&amp;L41203FCC&amp;CФорма № 1-мзс, Підрозділ: Рогатинський районний суд Івано-Франківської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43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3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3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7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6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3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73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8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33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247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16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6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3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42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9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&amp;L41203FCC&amp;CФорма № 1-мзс, Підрозділ: Рогатинський районний суд Івано-Франківської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47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6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59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363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103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82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342904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/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31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20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134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8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415</v>
      </c>
      <c r="F55" s="96">
        <v>16</v>
      </c>
      <c r="G55" s="96">
        <v>2</v>
      </c>
      <c r="H55" s="96">
        <v>2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8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324</v>
      </c>
      <c r="F57" s="96">
        <v>27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359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345</v>
      </c>
      <c r="G62" s="114">
        <v>1374982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8</v>
      </c>
      <c r="G63" s="113">
        <v>25496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18</v>
      </c>
      <c r="G64" s="113">
        <v>5292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104</v>
      </c>
      <c r="G65" s="112">
        <v>50398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&amp;L41203FCC&amp;CФорма № 1-мзс, Підрозділ: Рогатинський районний суд Івано-Франківської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3.5294117647058822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17.647058823529413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93.37641357027464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578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705.5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17</v>
      </c>
    </row>
    <row r="13" spans="1:4" ht="16.5" customHeight="1">
      <c r="A13" s="311" t="s">
        <v>31</v>
      </c>
      <c r="B13" s="311"/>
      <c r="C13" s="14">
        <v>11</v>
      </c>
      <c r="D13" s="94">
        <v>43</v>
      </c>
    </row>
    <row r="14" spans="1:4" ht="16.5" customHeight="1">
      <c r="A14" s="311" t="s">
        <v>107</v>
      </c>
      <c r="B14" s="311"/>
      <c r="C14" s="14">
        <v>12</v>
      </c>
      <c r="D14" s="94">
        <v>45</v>
      </c>
    </row>
    <row r="15" spans="1:4" ht="16.5" customHeight="1">
      <c r="A15" s="311" t="s">
        <v>111</v>
      </c>
      <c r="B15" s="311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&amp;L41203FCC&amp;CФорма № 1-мзс, Підрозділ: Рогатинський районний суд Івано-Франківської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Vasil</cp:lastModifiedBy>
  <cp:lastPrinted>2018-03-28T07:45:37Z</cp:lastPrinted>
  <dcterms:created xsi:type="dcterms:W3CDTF">2004-04-20T14:33:35Z</dcterms:created>
  <dcterms:modified xsi:type="dcterms:W3CDTF">2019-07-23T07:52:33Z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41203FCC</vt:lpwstr>
  </property>
  <property fmtid="{D5CDD505-2E9C-101B-9397-08002B2CF9AE}" pid="9" name="Підрозділ">
    <vt:lpwstr>Рогатинський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